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A1" sheetId="1" r:id="rId1"/>
  </sheets>
  <definedNames>
    <definedName name="_xlnm.Print_Titles" localSheetId="0">'A1'!$9:$11</definedName>
  </definedNames>
  <calcPr calcId="125725"/>
</workbook>
</file>

<file path=xl/calcChain.xml><?xml version="1.0" encoding="utf-8"?>
<calcChain xmlns="http://schemas.openxmlformats.org/spreadsheetml/2006/main">
  <c r="H20" i="1"/>
  <c r="I20"/>
  <c r="G20"/>
  <c r="H19"/>
  <c r="I19"/>
  <c r="G19"/>
  <c r="H18"/>
  <c r="I18"/>
  <c r="G18"/>
  <c r="H51"/>
  <c r="I51"/>
  <c r="G51"/>
  <c r="H47"/>
  <c r="H46" s="1"/>
  <c r="I47"/>
  <c r="I46" s="1"/>
  <c r="G47"/>
  <c r="D48"/>
  <c r="D49"/>
  <c r="D50"/>
  <c r="D52"/>
  <c r="D53"/>
  <c r="D54"/>
  <c r="I57"/>
  <c r="I56" s="1"/>
  <c r="I55" s="1"/>
  <c r="I43"/>
  <c r="I42" s="1"/>
  <c r="I39"/>
  <c r="I38" s="1"/>
  <c r="I36"/>
  <c r="I32"/>
  <c r="I31" s="1"/>
  <c r="I30" s="1"/>
  <c r="I27"/>
  <c r="I26" s="1"/>
  <c r="I25" s="1"/>
  <c r="I23"/>
  <c r="I22" s="1"/>
  <c r="G46" l="1"/>
  <c r="I45"/>
  <c r="I41" s="1"/>
  <c r="D20"/>
  <c r="D19"/>
  <c r="H17"/>
  <c r="H15" s="1"/>
  <c r="I17"/>
  <c r="I15" s="1"/>
  <c r="I14" s="1"/>
  <c r="I13" s="1"/>
  <c r="D18"/>
  <c r="G17"/>
  <c r="G15" s="1"/>
  <c r="H45"/>
  <c r="D51"/>
  <c r="D47"/>
  <c r="I34"/>
  <c r="I29" s="1"/>
  <c r="I35"/>
  <c r="D17" l="1"/>
  <c r="I21"/>
  <c r="I59" s="1"/>
  <c r="D46"/>
  <c r="G45"/>
  <c r="C67"/>
  <c r="C75"/>
  <c r="C71"/>
  <c r="C80"/>
  <c r="C78"/>
  <c r="C77" s="1"/>
  <c r="D45" l="1"/>
  <c r="F27"/>
  <c r="F26" s="1"/>
  <c r="F25" s="1"/>
  <c r="H27"/>
  <c r="H26" s="1"/>
  <c r="H25" s="1"/>
  <c r="G27"/>
  <c r="G26" s="1"/>
  <c r="G25" s="1"/>
  <c r="D28"/>
  <c r="D25" l="1"/>
  <c r="D26"/>
  <c r="D27"/>
  <c r="C74" l="1"/>
  <c r="G57" l="1"/>
  <c r="G56" s="1"/>
  <c r="G55" s="1"/>
  <c r="H57"/>
  <c r="H56" s="1"/>
  <c r="H55" s="1"/>
  <c r="F57"/>
  <c r="F56" s="1"/>
  <c r="F55" s="1"/>
  <c r="D58"/>
  <c r="D55" l="1"/>
  <c r="D56"/>
  <c r="D57"/>
  <c r="D24" l="1"/>
  <c r="D33"/>
  <c r="D37"/>
  <c r="D40"/>
  <c r="D44"/>
  <c r="D16"/>
  <c r="F36" l="1"/>
  <c r="F35" s="1"/>
  <c r="H43"/>
  <c r="H42" s="1"/>
  <c r="H41" s="1"/>
  <c r="H39"/>
  <c r="H38" s="1"/>
  <c r="H34" s="1"/>
  <c r="H36"/>
  <c r="H35" s="1"/>
  <c r="H32"/>
  <c r="H31" s="1"/>
  <c r="H30" s="1"/>
  <c r="H23"/>
  <c r="H22" s="1"/>
  <c r="H14"/>
  <c r="H13" s="1"/>
  <c r="G43"/>
  <c r="G42" s="1"/>
  <c r="G41" s="1"/>
  <c r="G39"/>
  <c r="G36"/>
  <c r="G32"/>
  <c r="G31" s="1"/>
  <c r="G30" s="1"/>
  <c r="G23"/>
  <c r="G22" s="1"/>
  <c r="G14"/>
  <c r="G13" s="1"/>
  <c r="C70"/>
  <c r="F15"/>
  <c r="F39"/>
  <c r="F38" s="1"/>
  <c r="F32"/>
  <c r="E23"/>
  <c r="E22" s="1"/>
  <c r="F23"/>
  <c r="F43"/>
  <c r="C66"/>
  <c r="C65" l="1"/>
  <c r="D36"/>
  <c r="E21"/>
  <c r="D23"/>
  <c r="F14"/>
  <c r="D15"/>
  <c r="F42"/>
  <c r="D43"/>
  <c r="G38"/>
  <c r="D38" s="1"/>
  <c r="D39"/>
  <c r="F31"/>
  <c r="D32"/>
  <c r="H29"/>
  <c r="H21" s="1"/>
  <c r="C69"/>
  <c r="G35"/>
  <c r="D35" s="1"/>
  <c r="F34"/>
  <c r="F22"/>
  <c r="D42" l="1"/>
  <c r="F41"/>
  <c r="C64"/>
  <c r="D22"/>
  <c r="H59"/>
  <c r="G34"/>
  <c r="D34" s="1"/>
  <c r="F13"/>
  <c r="D13" s="1"/>
  <c r="D14"/>
  <c r="D31"/>
  <c r="F30"/>
  <c r="D30" s="1"/>
  <c r="G29" l="1"/>
  <c r="D41"/>
  <c r="F29"/>
  <c r="F21" s="1"/>
  <c r="G21" l="1"/>
  <c r="D21" s="1"/>
  <c r="D29"/>
  <c r="G59" l="1"/>
  <c r="F59"/>
  <c r="D59" l="1"/>
</calcChain>
</file>

<file path=xl/sharedStrings.xml><?xml version="1.0" encoding="utf-8"?>
<sst xmlns="http://schemas.openxmlformats.org/spreadsheetml/2006/main" count="112" uniqueCount="77">
  <si>
    <t>CONSILIUL JUDETEAN ARGES</t>
  </si>
  <si>
    <t>ANEXA 1</t>
  </si>
  <si>
    <t>INFLUENTE</t>
  </si>
  <si>
    <t>Nr. crt.</t>
  </si>
  <si>
    <t>DENUMIRE INDICATORI</t>
  </si>
  <si>
    <t>COD</t>
  </si>
  <si>
    <t xml:space="preserve">TOTAL CHELTUIELI </t>
  </si>
  <si>
    <t xml:space="preserve">TRIM. II </t>
  </si>
  <si>
    <t>AUTORITATI PUBLICE SI ACTIUNI EXTERNE</t>
  </si>
  <si>
    <t>51.02.01.03</t>
  </si>
  <si>
    <t>SECTIUNEA DE DEZVOLTARE</t>
  </si>
  <si>
    <t xml:space="preserve"> Cheltuieli de capital</t>
  </si>
  <si>
    <t xml:space="preserve">ASIGURARI SI ASIST. SOCIALA </t>
  </si>
  <si>
    <t xml:space="preserve">Finantare din Excedentul bugetului local </t>
  </si>
  <si>
    <t xml:space="preserve">pentru finantarea SECTIUNII DE DEZVOLTARE </t>
  </si>
  <si>
    <t>SANATATE</t>
  </si>
  <si>
    <t>VENITURI - TOTAL</t>
  </si>
  <si>
    <t>ALTE INSTITUTII SI ACTIUNI SANITARE</t>
  </si>
  <si>
    <t>66.02.50.50</t>
  </si>
  <si>
    <t>Transferuri de capital - pt fin investitiilor la spitale</t>
  </si>
  <si>
    <t>51.02.12</t>
  </si>
  <si>
    <t xml:space="preserve">CENTRUL DE INTEGRARE PRIN TERAPIE OCUPATIONALA TIGVENI </t>
  </si>
  <si>
    <t xml:space="preserve">DEFICIT </t>
  </si>
  <si>
    <t xml:space="preserve">SUBVENTII  </t>
  </si>
  <si>
    <t>42.02</t>
  </si>
  <si>
    <t>Subvenţii de la bugetul de stat către bugetele locale pentru finanţarea aparaturii medicale şi echipamentelor de comunicaţii în urgenţă în sănătate</t>
  </si>
  <si>
    <t>42.02.16.01</t>
  </si>
  <si>
    <t xml:space="preserve">SPITALE GENERALE </t>
  </si>
  <si>
    <t>66.02.06.01</t>
  </si>
  <si>
    <t>Transferuri din bugetele locale pentru finanţarea  cheltuielilor de capital din domeniul sănătăţii</t>
  </si>
  <si>
    <t>51.02.28</t>
  </si>
  <si>
    <t xml:space="preserve">Transferuri de capital - pt fin investitiilor la spitale - cofinantare aparatura medicala </t>
  </si>
  <si>
    <t>68.02.05</t>
  </si>
  <si>
    <t xml:space="preserve">La H.C.J. nr.  </t>
  </si>
  <si>
    <t>LA BUGETUL LOCAL PE ANUL 2023</t>
  </si>
  <si>
    <t xml:space="preserve">TRANSPORTURI </t>
  </si>
  <si>
    <t xml:space="preserve">DRUMURI SI PODURI JUDETENE </t>
  </si>
  <si>
    <t>84.02.03.01</t>
  </si>
  <si>
    <t xml:space="preserve"> Cheltuieli de capital </t>
  </si>
  <si>
    <t>SPITALUL DE PNEUMOFTIZIOLOGIE LEORDENI</t>
  </si>
  <si>
    <t>APARARE</t>
  </si>
  <si>
    <t>60.02</t>
  </si>
  <si>
    <t>CENTRUL MILITAR JUDETEAN ARGES "GENERAL CONSTANTIN CHRISTESCU"</t>
  </si>
  <si>
    <t>60.02.02</t>
  </si>
  <si>
    <t xml:space="preserve">SPITALUL DE PSIHIATRIE  "SFANTA  MARIA" VEDEA </t>
  </si>
  <si>
    <t xml:space="preserve">ANEXA nr. 1 </t>
  </si>
  <si>
    <t xml:space="preserve"> </t>
  </si>
  <si>
    <t>mii lei</t>
  </si>
  <si>
    <t>Modernizare DJ 704E Ursoaia-Bascovele-Ceauresti, km 3+100-7+600, L=4,5km, Judetul Arges</t>
  </si>
  <si>
    <t>Achizitie si montare centrala termica</t>
  </si>
  <si>
    <t>Aparat radiologie fixa digital</t>
  </si>
  <si>
    <t>Computer tomograf 32 slices</t>
  </si>
  <si>
    <t>Instalatie de protectie impotriva trasnetului/descarcarilor electrice atmosferice</t>
  </si>
  <si>
    <t>66.02</t>
  </si>
  <si>
    <t>COMPLEXUL DE SERVICII PENTRU PERSOANE CU DIZABILITATI PITESTI</t>
  </si>
  <si>
    <t>Alocari de sume din PNRR aferente asistentei financiare nerambursabile</t>
  </si>
  <si>
    <t>42.02.88</t>
  </si>
  <si>
    <t>Fonduri europene nerambursabile</t>
  </si>
  <si>
    <t>42.02.88.01</t>
  </si>
  <si>
    <t>Finantare publica nationala</t>
  </si>
  <si>
    <t>42.02.88.02</t>
  </si>
  <si>
    <t>Sume aferente TVA</t>
  </si>
  <si>
    <t>42.02.88.03</t>
  </si>
  <si>
    <t>AN 2024</t>
  </si>
  <si>
    <t>60.01</t>
  </si>
  <si>
    <t>60.03</t>
  </si>
  <si>
    <t>III</t>
  </si>
  <si>
    <t>IV</t>
  </si>
  <si>
    <t>Cheltuieli de capital</t>
  </si>
  <si>
    <t>Modernizare instalatie electrica interior</t>
  </si>
  <si>
    <t>PROPUNERI</t>
  </si>
  <si>
    <t>ANUL 2023</t>
  </si>
  <si>
    <t>TRIM</t>
  </si>
  <si>
    <t>ESTIMARI</t>
  </si>
  <si>
    <t>Proiect cu finantare din sumele reprezentand asistenta financiara nerambursabila aferenta PNRR - "Modernizarea si dotarea Centrului de Zi pentru Persoane Adulte cu Dizabilitati Pitesti"</t>
  </si>
  <si>
    <t>Proiect cu finantare din sumele reprezentand asistenta financiara nerambursabila aferenta PNRR -  "Modernizarea si dotarea Centrului de Servicii de Recuperare Neuromotorie de Tip Ambulatoriu Mioveni"</t>
  </si>
  <si>
    <t xml:space="preserve">Transferuri de capital - pt fin investitiilor la spitale - 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</si>
</sst>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u/>
      <sz val="11"/>
      <name val="Times New Roman"/>
      <family val="1"/>
      <charset val="238"/>
    </font>
    <font>
      <sz val="10"/>
      <name val="Tahoma"/>
      <family val="2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8" fillId="4" borderId="0" applyNumberFormat="0" applyBorder="0" applyAlignment="0" applyProtection="0"/>
    <xf numFmtId="0" fontId="12" fillId="0" borderId="0"/>
    <xf numFmtId="0" fontId="11" fillId="0" borderId="0"/>
    <xf numFmtId="0" fontId="14" fillId="0" borderId="0"/>
    <xf numFmtId="0" fontId="11" fillId="0" borderId="0"/>
  </cellStyleXfs>
  <cellXfs count="130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9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0" fontId="5" fillId="0" borderId="2" xfId="0" applyFont="1" applyFill="1" applyBorder="1"/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/>
    <xf numFmtId="0" fontId="11" fillId="0" borderId="0" xfId="0" applyFont="1" applyBorder="1" applyAlignment="1">
      <alignment wrapText="1"/>
    </xf>
    <xf numFmtId="0" fontId="11" fillId="0" borderId="0" xfId="0" applyFont="1" applyBorder="1" applyAlignment="1"/>
    <xf numFmtId="0" fontId="5" fillId="8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5" fillId="8" borderId="2" xfId="0" applyFont="1" applyFill="1" applyBorder="1"/>
    <xf numFmtId="0" fontId="5" fillId="9" borderId="2" xfId="0" applyFont="1" applyFill="1" applyBorder="1" applyAlignment="1">
      <alignment horizontal="center"/>
    </xf>
    <xf numFmtId="0" fontId="13" fillId="6" borderId="2" xfId="0" applyFont="1" applyFill="1" applyBorder="1" applyAlignment="1">
      <alignment wrapText="1"/>
    </xf>
    <xf numFmtId="0" fontId="13" fillId="5" borderId="2" xfId="0" applyFont="1" applyFill="1" applyBorder="1" applyAlignment="1"/>
    <xf numFmtId="0" fontId="6" fillId="7" borderId="2" xfId="0" applyFont="1" applyFill="1" applyBorder="1"/>
    <xf numFmtId="4" fontId="7" fillId="0" borderId="2" xfId="0" applyNumberFormat="1" applyFont="1" applyBorder="1" applyAlignment="1"/>
    <xf numFmtId="4" fontId="7" fillId="0" borderId="2" xfId="0" applyNumberFormat="1" applyFont="1" applyBorder="1" applyAlignment="1">
      <alignment wrapText="1"/>
    </xf>
    <xf numFmtId="4" fontId="7" fillId="7" borderId="2" xfId="0" applyNumberFormat="1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5" fillId="3" borderId="4" xfId="0" applyFont="1" applyFill="1" applyBorder="1" applyAlignment="1">
      <alignment horizontal="center"/>
    </xf>
    <xf numFmtId="0" fontId="6" fillId="9" borderId="2" xfId="0" applyFont="1" applyFill="1" applyBorder="1" applyAlignment="1">
      <alignment horizontal="center" vertical="center"/>
    </xf>
    <xf numFmtId="4" fontId="6" fillId="9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4" fontId="6" fillId="2" borderId="2" xfId="0" applyNumberFormat="1" applyFont="1" applyFill="1" applyBorder="1" applyAlignment="1">
      <alignment horizontal="right" vertical="center" wrapText="1"/>
    </xf>
    <xf numFmtId="0" fontId="5" fillId="10" borderId="2" xfId="0" applyFont="1" applyFill="1" applyBorder="1"/>
    <xf numFmtId="2" fontId="10" fillId="10" borderId="2" xfId="0" applyNumberFormat="1" applyFont="1" applyFill="1" applyBorder="1" applyAlignment="1">
      <alignment horizontal="center"/>
    </xf>
    <xf numFmtId="2" fontId="10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10" fillId="11" borderId="2" xfId="0" applyFont="1" applyFill="1" applyBorder="1" applyAlignment="1">
      <alignment wrapText="1"/>
    </xf>
    <xf numFmtId="0" fontId="10" fillId="11" borderId="2" xfId="4" applyFont="1" applyFill="1" applyBorder="1" applyAlignment="1">
      <alignment horizontal="left"/>
    </xf>
    <xf numFmtId="49" fontId="5" fillId="10" borderId="2" xfId="5" applyNumberFormat="1" applyFont="1" applyFill="1" applyBorder="1" applyAlignment="1">
      <alignment horizontal="left" vertical="center" wrapText="1"/>
    </xf>
    <xf numFmtId="2" fontId="5" fillId="0" borderId="2" xfId="0" applyNumberFormat="1" applyFont="1" applyFill="1" applyBorder="1" applyAlignment="1">
      <alignment wrapText="1"/>
    </xf>
    <xf numFmtId="0" fontId="10" fillId="11" borderId="2" xfId="5" applyFont="1" applyFill="1" applyBorder="1" applyAlignment="1">
      <alignment horizontal="left" wrapText="1"/>
    </xf>
    <xf numFmtId="49" fontId="10" fillId="11" borderId="2" xfId="5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wrapText="1"/>
    </xf>
    <xf numFmtId="4" fontId="6" fillId="2" borderId="0" xfId="0" applyNumberFormat="1" applyFont="1" applyFill="1" applyBorder="1" applyAlignment="1">
      <alignment horizontal="right" vertical="center" wrapText="1"/>
    </xf>
    <xf numFmtId="0" fontId="15" fillId="0" borderId="0" xfId="0" applyFont="1"/>
    <xf numFmtId="0" fontId="16" fillId="3" borderId="4" xfId="0" applyFont="1" applyFill="1" applyBorder="1" applyAlignment="1">
      <alignment horizontal="center"/>
    </xf>
    <xf numFmtId="0" fontId="5" fillId="3" borderId="2" xfId="0" applyFont="1" applyFill="1" applyBorder="1"/>
    <xf numFmtId="0" fontId="5" fillId="0" borderId="2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6" fillId="9" borderId="2" xfId="1" applyFont="1" applyFill="1" applyBorder="1" applyAlignment="1">
      <alignment horizontal="center" wrapText="1"/>
    </xf>
    <xf numFmtId="2" fontId="6" fillId="9" borderId="2" xfId="1" applyNumberFormat="1" applyFont="1" applyFill="1" applyBorder="1" applyAlignment="1">
      <alignment horizontal="center" wrapText="1"/>
    </xf>
    <xf numFmtId="4" fontId="6" fillId="9" borderId="2" xfId="1" applyNumberFormat="1" applyFont="1" applyFill="1" applyBorder="1" applyAlignment="1">
      <alignment horizontal="right"/>
    </xf>
    <xf numFmtId="2" fontId="5" fillId="10" borderId="2" xfId="0" applyNumberFormat="1" applyFont="1" applyFill="1" applyBorder="1" applyAlignment="1">
      <alignment wrapText="1"/>
    </xf>
    <xf numFmtId="4" fontId="7" fillId="0" borderId="2" xfId="0" applyNumberFormat="1" applyFont="1" applyBorder="1" applyAlignment="1">
      <alignment horizontal="right"/>
    </xf>
    <xf numFmtId="4" fontId="17" fillId="0" borderId="2" xfId="0" applyNumberFormat="1" applyFont="1" applyBorder="1"/>
    <xf numFmtId="4" fontId="7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0" fontId="16" fillId="3" borderId="0" xfId="0" applyFont="1" applyFill="1" applyBorder="1" applyAlignment="1">
      <alignment horizontal="center"/>
    </xf>
    <xf numFmtId="0" fontId="10" fillId="10" borderId="2" xfId="0" applyFont="1" applyFill="1" applyBorder="1" applyAlignment="1">
      <alignment horizontal="center"/>
    </xf>
    <xf numFmtId="4" fontId="6" fillId="7" borderId="2" xfId="0" applyNumberFormat="1" applyFont="1" applyFill="1" applyBorder="1" applyAlignment="1">
      <alignment horizontal="right"/>
    </xf>
    <xf numFmtId="4" fontId="6" fillId="7" borderId="2" xfId="0" applyNumberFormat="1" applyFont="1" applyFill="1" applyBorder="1" applyAlignment="1"/>
    <xf numFmtId="4" fontId="6" fillId="0" borderId="2" xfId="0" applyNumberFormat="1" applyFont="1" applyBorder="1" applyAlignment="1"/>
    <xf numFmtId="0" fontId="6" fillId="8" borderId="2" xfId="0" applyFont="1" applyFill="1" applyBorder="1"/>
    <xf numFmtId="4" fontId="7" fillId="8" borderId="2" xfId="0" applyNumberFormat="1" applyFont="1" applyFill="1" applyBorder="1" applyAlignment="1">
      <alignment horizontal="right"/>
    </xf>
    <xf numFmtId="0" fontId="7" fillId="0" borderId="2" xfId="0" applyFont="1" applyBorder="1"/>
    <xf numFmtId="0" fontId="5" fillId="0" borderId="2" xfId="0" applyFont="1" applyBorder="1" applyAlignment="1">
      <alignment wrapText="1"/>
    </xf>
    <xf numFmtId="4" fontId="6" fillId="0" borderId="2" xfId="0" applyNumberFormat="1" applyFont="1" applyBorder="1" applyAlignment="1">
      <alignment horizontal="right"/>
    </xf>
    <xf numFmtId="4" fontId="5" fillId="9" borderId="2" xfId="0" applyNumberFormat="1" applyFont="1" applyFill="1" applyBorder="1" applyAlignment="1">
      <alignment horizontal="right" vertical="center" wrapText="1"/>
    </xf>
    <xf numFmtId="4" fontId="10" fillId="0" borderId="2" xfId="0" applyNumberFormat="1" applyFont="1" applyBorder="1" applyAlignment="1">
      <alignment horizontal="right"/>
    </xf>
    <xf numFmtId="0" fontId="10" fillId="0" borderId="2" xfId="0" applyFont="1" applyFill="1" applyBorder="1" applyAlignment="1">
      <alignment horizontal="center" wrapText="1"/>
    </xf>
    <xf numFmtId="0" fontId="5" fillId="10" borderId="2" xfId="0" applyFont="1" applyFill="1" applyBorder="1" applyAlignment="1">
      <alignment horizontal="left" wrapText="1"/>
    </xf>
    <xf numFmtId="4" fontId="17" fillId="7" borderId="2" xfId="0" applyNumberFormat="1" applyFont="1" applyFill="1" applyBorder="1"/>
    <xf numFmtId="4" fontId="15" fillId="0" borderId="0" xfId="0" applyNumberFormat="1" applyFont="1"/>
    <xf numFmtId="4" fontId="17" fillId="10" borderId="2" xfId="0" applyNumberFormat="1" applyFont="1" applyFill="1" applyBorder="1"/>
    <xf numFmtId="4" fontId="18" fillId="10" borderId="2" xfId="0" applyNumberFormat="1" applyFont="1" applyFill="1" applyBorder="1"/>
    <xf numFmtId="0" fontId="5" fillId="10" borderId="2" xfId="0" applyFont="1" applyFill="1" applyBorder="1" applyAlignment="1">
      <alignment wrapText="1"/>
    </xf>
    <xf numFmtId="4" fontId="19" fillId="10" borderId="2" xfId="0" applyNumberFormat="1" applyFont="1" applyFill="1" applyBorder="1"/>
    <xf numFmtId="4" fontId="7" fillId="10" borderId="2" xfId="0" applyNumberFormat="1" applyFont="1" applyFill="1" applyBorder="1" applyAlignment="1">
      <alignment horizontal="right"/>
    </xf>
    <xf numFmtId="4" fontId="17" fillId="0" borderId="2" xfId="0" applyNumberFormat="1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vertical="center"/>
    </xf>
    <xf numFmtId="4" fontId="6" fillId="7" borderId="2" xfId="0" applyNumberFormat="1" applyFont="1" applyFill="1" applyBorder="1"/>
    <xf numFmtId="4" fontId="7" fillId="0" borderId="2" xfId="0" applyNumberFormat="1" applyFont="1" applyBorder="1"/>
    <xf numFmtId="0" fontId="7" fillId="0" borderId="0" xfId="0" applyFont="1"/>
    <xf numFmtId="0" fontId="17" fillId="0" borderId="0" xfId="0" applyFont="1"/>
    <xf numFmtId="0" fontId="18" fillId="0" borderId="2" xfId="0" applyFont="1" applyBorder="1" applyAlignment="1">
      <alignment horizontal="center" vertical="center"/>
    </xf>
    <xf numFmtId="0" fontId="17" fillId="0" borderId="2" xfId="0" applyFont="1" applyBorder="1"/>
    <xf numFmtId="4" fontId="18" fillId="9" borderId="2" xfId="0" applyNumberFormat="1" applyFont="1" applyFill="1" applyBorder="1" applyAlignment="1">
      <alignment vertical="center"/>
    </xf>
    <xf numFmtId="4" fontId="17" fillId="0" borderId="2" xfId="0" applyNumberFormat="1" applyFont="1" applyBorder="1" applyAlignment="1">
      <alignment vertical="center"/>
    </xf>
    <xf numFmtId="4" fontId="7" fillId="8" borderId="2" xfId="1" applyNumberFormat="1" applyFont="1" applyFill="1" applyBorder="1" applyAlignment="1">
      <alignment horizontal="right"/>
    </xf>
    <xf numFmtId="0" fontId="5" fillId="5" borderId="2" xfId="0" applyFont="1" applyFill="1" applyBorder="1"/>
    <xf numFmtId="2" fontId="7" fillId="2" borderId="2" xfId="1" applyNumberFormat="1" applyFont="1" applyFill="1" applyBorder="1" applyAlignment="1">
      <alignment horizontal="center" wrapText="1"/>
    </xf>
    <xf numFmtId="4" fontId="7" fillId="2" borderId="2" xfId="1" applyNumberFormat="1" applyFont="1" applyFill="1" applyBorder="1" applyAlignment="1">
      <alignment horizontal="right"/>
    </xf>
    <xf numFmtId="0" fontId="10" fillId="2" borderId="2" xfId="0" applyFont="1" applyFill="1" applyBorder="1"/>
    <xf numFmtId="0" fontId="5" fillId="7" borderId="2" xfId="0" applyFont="1" applyFill="1" applyBorder="1"/>
    <xf numFmtId="0" fontId="5" fillId="7" borderId="2" xfId="0" applyFont="1" applyFill="1" applyBorder="1" applyAlignment="1">
      <alignment horizontal="center"/>
    </xf>
    <xf numFmtId="4" fontId="6" fillId="7" borderId="2" xfId="1" applyNumberFormat="1" applyFont="1" applyFill="1" applyBorder="1" applyAlignment="1">
      <alignment horizontal="right"/>
    </xf>
    <xf numFmtId="0" fontId="5" fillId="10" borderId="2" xfId="0" applyFont="1" applyFill="1" applyBorder="1" applyAlignment="1">
      <alignment horizontal="center"/>
    </xf>
    <xf numFmtId="4" fontId="6" fillId="8" borderId="2" xfId="0" applyNumberFormat="1" applyFont="1" applyFill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0" fontId="5" fillId="2" borderId="2" xfId="0" applyFont="1" applyFill="1" applyBorder="1" applyAlignment="1">
      <alignment horizontal="left" wrapText="1"/>
    </xf>
    <xf numFmtId="0" fontId="20" fillId="0" borderId="0" xfId="0" applyFont="1"/>
    <xf numFmtId="0" fontId="7" fillId="0" borderId="2" xfId="0" applyFont="1" applyBorder="1" applyAlignment="1">
      <alignment horizontal="left" wrapText="1"/>
    </xf>
    <xf numFmtId="4" fontId="17" fillId="10" borderId="2" xfId="0" applyNumberFormat="1" applyFont="1" applyFill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</cellXfs>
  <cellStyles count="6">
    <cellStyle name="Good" xfId="1" builtinId="26"/>
    <cellStyle name="Normal" xfId="0" builtinId="0"/>
    <cellStyle name="Normal 3" xfId="2"/>
    <cellStyle name="Normal 3 2 2" xfId="3"/>
    <cellStyle name="Normal_Anexa F 140 146 10.07" xfId="5"/>
    <cellStyle name="Normal_Machete buget 9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1"/>
  <sheetViews>
    <sheetView tabSelected="1" topLeftCell="B1" workbookViewId="0">
      <selection activeCell="M16" sqref="M16"/>
    </sheetView>
  </sheetViews>
  <sheetFormatPr defaultRowHeight="15"/>
  <cols>
    <col min="1" max="1" width="1.5703125" hidden="1" customWidth="1"/>
    <col min="2" max="2" width="47.5703125" style="4" customWidth="1"/>
    <col min="3" max="3" width="10.5703125" style="4" customWidth="1"/>
    <col min="4" max="4" width="11.7109375" style="4" customWidth="1"/>
    <col min="5" max="5" width="11" style="4" hidden="1" customWidth="1"/>
    <col min="6" max="6" width="10" style="4" hidden="1" customWidth="1"/>
    <col min="9" max="9" width="9.140625" style="51"/>
  </cols>
  <sheetData>
    <row r="1" spans="1:9">
      <c r="A1" s="1"/>
      <c r="B1" s="5" t="s">
        <v>0</v>
      </c>
      <c r="C1" s="5"/>
      <c r="D1" s="6"/>
      <c r="E1" s="6"/>
      <c r="F1" s="4" t="s">
        <v>1</v>
      </c>
    </row>
    <row r="2" spans="1:9" ht="18">
      <c r="A2" s="2"/>
      <c r="B2" s="114"/>
      <c r="C2" s="114"/>
      <c r="E2" s="7"/>
      <c r="G2" s="4" t="s">
        <v>45</v>
      </c>
    </row>
    <row r="3" spans="1:9" ht="18">
      <c r="A3" s="2"/>
      <c r="B3" s="8"/>
      <c r="C3" s="8"/>
      <c r="E3" s="9"/>
      <c r="G3" s="4" t="s">
        <v>33</v>
      </c>
    </row>
    <row r="4" spans="1:9" ht="18">
      <c r="A4" s="2"/>
      <c r="B4" s="8"/>
      <c r="C4" s="8"/>
      <c r="D4" s="10"/>
      <c r="E4" s="10"/>
    </row>
    <row r="5" spans="1:9" ht="18">
      <c r="A5" s="120" t="s">
        <v>2</v>
      </c>
      <c r="B5" s="120"/>
      <c r="C5" s="120"/>
      <c r="D5" s="120"/>
      <c r="E5" s="120"/>
      <c r="F5" s="120"/>
    </row>
    <row r="6" spans="1:9" ht="15.75">
      <c r="A6" s="121" t="s">
        <v>34</v>
      </c>
      <c r="B6" s="121"/>
      <c r="C6" s="121"/>
      <c r="D6" s="121"/>
      <c r="E6" s="121"/>
      <c r="F6" s="121"/>
    </row>
    <row r="7" spans="1:9">
      <c r="A7" s="3"/>
      <c r="B7" s="115"/>
      <c r="C7" s="115"/>
      <c r="D7" s="115"/>
      <c r="E7" s="13"/>
    </row>
    <row r="8" spans="1:9">
      <c r="A8" s="3"/>
      <c r="B8" s="11"/>
      <c r="C8" s="12"/>
      <c r="D8" s="9"/>
      <c r="E8" s="9"/>
      <c r="F8" s="91"/>
      <c r="G8" s="92"/>
      <c r="H8" s="92" t="s">
        <v>47</v>
      </c>
      <c r="I8" s="92"/>
    </row>
    <row r="9" spans="1:9" ht="15" customHeight="1">
      <c r="A9" s="3"/>
      <c r="B9" s="125" t="s">
        <v>4</v>
      </c>
      <c r="C9" s="125" t="s">
        <v>5</v>
      </c>
      <c r="D9" s="116" t="s">
        <v>70</v>
      </c>
      <c r="E9" s="128"/>
      <c r="F9" s="122" t="s">
        <v>7</v>
      </c>
      <c r="G9" s="112" t="s">
        <v>72</v>
      </c>
      <c r="H9" s="112" t="s">
        <v>72</v>
      </c>
      <c r="I9" s="112" t="s">
        <v>73</v>
      </c>
    </row>
    <row r="10" spans="1:9" ht="41.25" customHeight="1">
      <c r="A10" s="118" t="s">
        <v>3</v>
      </c>
      <c r="B10" s="126"/>
      <c r="C10" s="126"/>
      <c r="D10" s="117"/>
      <c r="E10" s="129"/>
      <c r="F10" s="123"/>
      <c r="G10" s="113"/>
      <c r="H10" s="113"/>
      <c r="I10" s="113"/>
    </row>
    <row r="11" spans="1:9" ht="29.25" customHeight="1">
      <c r="A11" s="119"/>
      <c r="B11" s="127"/>
      <c r="C11" s="127"/>
      <c r="D11" s="88" t="s">
        <v>71</v>
      </c>
      <c r="E11" s="15"/>
      <c r="F11" s="124"/>
      <c r="G11" s="93" t="s">
        <v>66</v>
      </c>
      <c r="H11" s="93" t="s">
        <v>67</v>
      </c>
      <c r="I11" s="93" t="s">
        <v>63</v>
      </c>
    </row>
    <row r="12" spans="1:9" ht="29.25" hidden="1" customHeight="1">
      <c r="A12" s="14"/>
      <c r="B12" s="87"/>
      <c r="C12" s="87"/>
      <c r="D12" s="15"/>
      <c r="E12" s="15"/>
      <c r="F12" s="86"/>
      <c r="G12" s="94"/>
      <c r="H12" s="94"/>
      <c r="I12" s="94"/>
    </row>
    <row r="13" spans="1:9" ht="29.25" customHeight="1">
      <c r="A13" s="32"/>
      <c r="B13" s="25" t="s">
        <v>16</v>
      </c>
      <c r="C13" s="34"/>
      <c r="D13" s="35">
        <f t="shared" ref="D13:D15" si="0">F13+G13+H13</f>
        <v>5138.5</v>
      </c>
      <c r="E13" s="35"/>
      <c r="F13" s="35">
        <f t="shared" ref="F13:I15" si="1">F14</f>
        <v>0</v>
      </c>
      <c r="G13" s="95">
        <f t="shared" si="1"/>
        <v>1311.9</v>
      </c>
      <c r="H13" s="95">
        <f t="shared" si="1"/>
        <v>3826.6</v>
      </c>
      <c r="I13" s="95">
        <f t="shared" si="1"/>
        <v>774.5</v>
      </c>
    </row>
    <row r="14" spans="1:9" ht="18" customHeight="1">
      <c r="A14" s="32"/>
      <c r="B14" s="39" t="s">
        <v>10</v>
      </c>
      <c r="C14" s="40"/>
      <c r="D14" s="35">
        <f t="shared" si="0"/>
        <v>5138.5</v>
      </c>
      <c r="E14" s="38"/>
      <c r="F14" s="38">
        <f t="shared" si="1"/>
        <v>0</v>
      </c>
      <c r="G14" s="80">
        <f t="shared" si="1"/>
        <v>1311.9</v>
      </c>
      <c r="H14" s="80">
        <f t="shared" si="1"/>
        <v>3826.6</v>
      </c>
      <c r="I14" s="80">
        <f t="shared" si="1"/>
        <v>774.5</v>
      </c>
    </row>
    <row r="15" spans="1:9" ht="22.5" customHeight="1">
      <c r="A15" s="32"/>
      <c r="B15" s="42" t="s">
        <v>23</v>
      </c>
      <c r="C15" s="41" t="s">
        <v>24</v>
      </c>
      <c r="D15" s="35">
        <f t="shared" si="0"/>
        <v>5138.5</v>
      </c>
      <c r="E15" s="38"/>
      <c r="F15" s="38">
        <f t="shared" si="1"/>
        <v>0</v>
      </c>
      <c r="G15" s="61">
        <f>G16+G17</f>
        <v>1311.9</v>
      </c>
      <c r="H15" s="61">
        <f>H16+H17</f>
        <v>3826.6</v>
      </c>
      <c r="I15" s="61">
        <f>I16+I17</f>
        <v>774.5</v>
      </c>
    </row>
    <row r="16" spans="1:9" ht="44.25" customHeight="1">
      <c r="A16" s="32"/>
      <c r="B16" s="43" t="s">
        <v>25</v>
      </c>
      <c r="C16" s="44" t="s">
        <v>26</v>
      </c>
      <c r="D16" s="35">
        <f>F16+G16+H16</f>
        <v>3301</v>
      </c>
      <c r="E16" s="38"/>
      <c r="F16" s="38">
        <v>0</v>
      </c>
      <c r="G16" s="96">
        <v>1044</v>
      </c>
      <c r="H16" s="96">
        <v>2257</v>
      </c>
      <c r="I16" s="96">
        <v>0</v>
      </c>
    </row>
    <row r="17" spans="1:20" ht="35.25" customHeight="1">
      <c r="A17" s="32"/>
      <c r="B17" s="49" t="s">
        <v>55</v>
      </c>
      <c r="C17" s="76" t="s">
        <v>56</v>
      </c>
      <c r="D17" s="35">
        <f t="shared" ref="D17:D20" si="2">F17+G17+H17</f>
        <v>1837.5</v>
      </c>
      <c r="E17" s="38"/>
      <c r="F17" s="38"/>
      <c r="G17" s="96">
        <f>G18+G19+G20</f>
        <v>267.89999999999998</v>
      </c>
      <c r="H17" s="96">
        <f t="shared" ref="H17:I17" si="3">H18+H19+H20</f>
        <v>1569.6</v>
      </c>
      <c r="I17" s="96">
        <f t="shared" si="3"/>
        <v>774.5</v>
      </c>
    </row>
    <row r="18" spans="1:20" ht="27.75" customHeight="1">
      <c r="A18" s="32"/>
      <c r="B18" s="49" t="s">
        <v>57</v>
      </c>
      <c r="C18" s="76" t="s">
        <v>58</v>
      </c>
      <c r="D18" s="35">
        <f t="shared" si="2"/>
        <v>1544.6999999999998</v>
      </c>
      <c r="E18" s="38"/>
      <c r="F18" s="38"/>
      <c r="G18" s="96">
        <f>G48+G52</f>
        <v>225.1</v>
      </c>
      <c r="H18" s="96">
        <f t="shared" ref="H18:I18" si="4">H48+H52</f>
        <v>1319.6</v>
      </c>
      <c r="I18" s="96">
        <f t="shared" si="4"/>
        <v>650.70000000000005</v>
      </c>
    </row>
    <row r="19" spans="1:20" ht="24.75" hidden="1" customHeight="1">
      <c r="A19" s="32"/>
      <c r="B19" s="49" t="s">
        <v>59</v>
      </c>
      <c r="C19" s="76" t="s">
        <v>60</v>
      </c>
      <c r="D19" s="35">
        <f t="shared" si="2"/>
        <v>0</v>
      </c>
      <c r="E19" s="38"/>
      <c r="F19" s="38"/>
      <c r="G19" s="96">
        <f>G49+G53</f>
        <v>0</v>
      </c>
      <c r="H19" s="96">
        <f t="shared" ref="H19:I19" si="5">H49+H53</f>
        <v>0</v>
      </c>
      <c r="I19" s="96">
        <f t="shared" si="5"/>
        <v>0</v>
      </c>
    </row>
    <row r="20" spans="1:20" ht="23.25" customHeight="1">
      <c r="A20" s="32"/>
      <c r="B20" s="49" t="s">
        <v>61</v>
      </c>
      <c r="C20" s="76" t="s">
        <v>62</v>
      </c>
      <c r="D20" s="35">
        <f t="shared" si="2"/>
        <v>292.8</v>
      </c>
      <c r="E20" s="38"/>
      <c r="F20" s="38"/>
      <c r="G20" s="96">
        <f>G50+G54</f>
        <v>42.8</v>
      </c>
      <c r="H20" s="96">
        <f t="shared" ref="H20:I20" si="6">H50+H54</f>
        <v>250</v>
      </c>
      <c r="I20" s="96">
        <f t="shared" si="6"/>
        <v>123.8</v>
      </c>
    </row>
    <row r="21" spans="1:20" ht="23.25" customHeight="1">
      <c r="A21" s="33"/>
      <c r="B21" s="56" t="s">
        <v>6</v>
      </c>
      <c r="C21" s="57"/>
      <c r="D21" s="35">
        <f t="shared" ref="D21:D59" si="7">F21+G21+H21</f>
        <v>7569.5</v>
      </c>
      <c r="E21" s="58">
        <f>E22+E41</f>
        <v>0</v>
      </c>
      <c r="F21" s="58">
        <f>F22+F25+F41+F29+F55</f>
        <v>0</v>
      </c>
      <c r="G21" s="58">
        <f>G22+G25+G41+G29+G55</f>
        <v>3742.9</v>
      </c>
      <c r="H21" s="58">
        <f>H22+H25+H41+H29+H55</f>
        <v>3826.6000000000004</v>
      </c>
      <c r="I21" s="58">
        <f>I22+I25+I41+I29+I55</f>
        <v>774.5</v>
      </c>
    </row>
    <row r="22" spans="1:20" s="51" customFormat="1" ht="26.25" hidden="1" customHeight="1">
      <c r="A22" s="52"/>
      <c r="B22" s="24" t="s">
        <v>8</v>
      </c>
      <c r="C22" s="22" t="s">
        <v>9</v>
      </c>
      <c r="D22" s="35">
        <f t="shared" si="7"/>
        <v>0</v>
      </c>
      <c r="E22" s="97">
        <f t="shared" ref="E22:I22" si="8">E23</f>
        <v>0</v>
      </c>
      <c r="F22" s="97">
        <f t="shared" si="8"/>
        <v>0</v>
      </c>
      <c r="G22" s="61">
        <f t="shared" si="8"/>
        <v>0</v>
      </c>
      <c r="H22" s="61">
        <f t="shared" si="8"/>
        <v>0</v>
      </c>
      <c r="I22" s="61">
        <f t="shared" si="8"/>
        <v>0</v>
      </c>
    </row>
    <row r="23" spans="1:20" s="51" customFormat="1" ht="18.75" hidden="1" customHeight="1">
      <c r="A23" s="52"/>
      <c r="B23" s="98" t="s">
        <v>10</v>
      </c>
      <c r="C23" s="99"/>
      <c r="D23" s="35">
        <f t="shared" si="7"/>
        <v>0</v>
      </c>
      <c r="E23" s="100">
        <f t="shared" ref="E23:I23" si="9">E24</f>
        <v>0</v>
      </c>
      <c r="F23" s="100">
        <f t="shared" si="9"/>
        <v>0</v>
      </c>
      <c r="G23" s="61">
        <f t="shared" si="9"/>
        <v>0</v>
      </c>
      <c r="H23" s="61">
        <f t="shared" si="9"/>
        <v>0</v>
      </c>
      <c r="I23" s="61">
        <f t="shared" si="9"/>
        <v>0</v>
      </c>
    </row>
    <row r="24" spans="1:20" s="51" customFormat="1" ht="18" hidden="1" customHeight="1">
      <c r="A24" s="52"/>
      <c r="B24" s="101" t="s">
        <v>11</v>
      </c>
      <c r="C24" s="23">
        <v>70</v>
      </c>
      <c r="D24" s="35">
        <f t="shared" si="7"/>
        <v>0</v>
      </c>
      <c r="E24" s="100"/>
      <c r="F24" s="100"/>
      <c r="G24" s="61"/>
      <c r="H24" s="61"/>
      <c r="I24" s="61"/>
    </row>
    <row r="25" spans="1:20" s="51" customFormat="1" ht="18" customHeight="1">
      <c r="A25" s="64"/>
      <c r="B25" s="102" t="s">
        <v>40</v>
      </c>
      <c r="C25" s="103" t="s">
        <v>41</v>
      </c>
      <c r="D25" s="35">
        <f t="shared" si="7"/>
        <v>242</v>
      </c>
      <c r="E25" s="100"/>
      <c r="F25" s="104">
        <f>F26</f>
        <v>0</v>
      </c>
      <c r="G25" s="104">
        <f t="shared" ref="G25:I25" si="10">G26</f>
        <v>242</v>
      </c>
      <c r="H25" s="104">
        <f t="shared" si="10"/>
        <v>0</v>
      </c>
      <c r="I25" s="104">
        <f t="shared" si="10"/>
        <v>0</v>
      </c>
    </row>
    <row r="26" spans="1:20" s="51" customFormat="1" ht="34.5" customHeight="1">
      <c r="A26" s="64"/>
      <c r="B26" s="77" t="s">
        <v>42</v>
      </c>
      <c r="C26" s="105" t="s">
        <v>43</v>
      </c>
      <c r="D26" s="35">
        <f t="shared" si="7"/>
        <v>242</v>
      </c>
      <c r="E26" s="100"/>
      <c r="F26" s="100">
        <f>F27</f>
        <v>0</v>
      </c>
      <c r="G26" s="80">
        <f t="shared" ref="G26:I27" si="11">G27</f>
        <v>242</v>
      </c>
      <c r="H26" s="80">
        <f t="shared" si="11"/>
        <v>0</v>
      </c>
      <c r="I26" s="80">
        <f t="shared" si="11"/>
        <v>0</v>
      </c>
    </row>
    <row r="27" spans="1:20" s="51" customFormat="1" ht="18" customHeight="1">
      <c r="A27" s="64"/>
      <c r="B27" s="17" t="s">
        <v>10</v>
      </c>
      <c r="C27" s="54"/>
      <c r="D27" s="35">
        <f t="shared" si="7"/>
        <v>242</v>
      </c>
      <c r="E27" s="100"/>
      <c r="F27" s="100">
        <f>F28</f>
        <v>0</v>
      </c>
      <c r="G27" s="61">
        <f t="shared" si="11"/>
        <v>242</v>
      </c>
      <c r="H27" s="61">
        <f t="shared" si="11"/>
        <v>0</v>
      </c>
      <c r="I27" s="61">
        <f t="shared" si="11"/>
        <v>0</v>
      </c>
    </row>
    <row r="28" spans="1:20" s="51" customFormat="1" ht="18" customHeight="1">
      <c r="A28" s="64"/>
      <c r="B28" s="19" t="s">
        <v>68</v>
      </c>
      <c r="C28" s="18">
        <v>70</v>
      </c>
      <c r="D28" s="35">
        <f t="shared" si="7"/>
        <v>242</v>
      </c>
      <c r="E28" s="100"/>
      <c r="F28" s="100"/>
      <c r="G28" s="61">
        <v>242</v>
      </c>
      <c r="H28" s="61">
        <v>0</v>
      </c>
      <c r="I28" s="61">
        <v>0</v>
      </c>
    </row>
    <row r="29" spans="1:20" ht="21.75" customHeight="1">
      <c r="B29" s="24" t="s">
        <v>15</v>
      </c>
      <c r="C29" s="22" t="s">
        <v>53</v>
      </c>
      <c r="D29" s="35">
        <f t="shared" si="7"/>
        <v>3696</v>
      </c>
      <c r="E29" s="70"/>
      <c r="F29" s="106">
        <f>F30+F34</f>
        <v>0</v>
      </c>
      <c r="G29" s="78">
        <f>G30+G34</f>
        <v>1439</v>
      </c>
      <c r="H29" s="78">
        <f>H30+H34</f>
        <v>2257</v>
      </c>
      <c r="I29" s="78">
        <f>I30+I34</f>
        <v>0</v>
      </c>
    </row>
    <row r="30" spans="1:20" ht="21.75" customHeight="1">
      <c r="B30" s="45" t="s">
        <v>27</v>
      </c>
      <c r="C30" s="65" t="s">
        <v>28</v>
      </c>
      <c r="D30" s="35">
        <f t="shared" si="7"/>
        <v>3301</v>
      </c>
      <c r="E30" s="62"/>
      <c r="F30" s="63">
        <f>F31</f>
        <v>0</v>
      </c>
      <c r="G30" s="80">
        <f>G31</f>
        <v>1044</v>
      </c>
      <c r="H30" s="80">
        <f>H31</f>
        <v>2257</v>
      </c>
      <c r="I30" s="80">
        <f>I31</f>
        <v>0</v>
      </c>
      <c r="T30" t="s">
        <v>46</v>
      </c>
    </row>
    <row r="31" spans="1:20" ht="21.75" customHeight="1">
      <c r="B31" s="59" t="s">
        <v>39</v>
      </c>
      <c r="C31" s="65" t="s">
        <v>28</v>
      </c>
      <c r="D31" s="35">
        <f t="shared" si="7"/>
        <v>3301</v>
      </c>
      <c r="E31" s="62"/>
      <c r="F31" s="63">
        <f t="shared" ref="F31:I32" si="12">F32</f>
        <v>0</v>
      </c>
      <c r="G31" s="80">
        <f t="shared" si="12"/>
        <v>1044</v>
      </c>
      <c r="H31" s="80">
        <f t="shared" si="12"/>
        <v>2257</v>
      </c>
      <c r="I31" s="80">
        <f t="shared" si="12"/>
        <v>0</v>
      </c>
      <c r="J31" s="55"/>
    </row>
    <row r="32" spans="1:20" ht="21.75" customHeight="1">
      <c r="B32" s="19" t="s">
        <v>10</v>
      </c>
      <c r="C32" s="23"/>
      <c r="D32" s="35">
        <f t="shared" si="7"/>
        <v>3301</v>
      </c>
      <c r="E32" s="62"/>
      <c r="F32" s="63">
        <f t="shared" si="12"/>
        <v>0</v>
      </c>
      <c r="G32" s="61">
        <f t="shared" si="12"/>
        <v>1044</v>
      </c>
      <c r="H32" s="61">
        <f t="shared" si="12"/>
        <v>2257</v>
      </c>
      <c r="I32" s="61">
        <f t="shared" si="12"/>
        <v>0</v>
      </c>
    </row>
    <row r="33" spans="2:12" ht="30.75" customHeight="1">
      <c r="B33" s="47" t="s">
        <v>29</v>
      </c>
      <c r="C33" s="48" t="s">
        <v>30</v>
      </c>
      <c r="D33" s="35">
        <f t="shared" si="7"/>
        <v>3301</v>
      </c>
      <c r="E33" s="62"/>
      <c r="F33" s="63">
        <v>0</v>
      </c>
      <c r="G33" s="61">
        <v>1044</v>
      </c>
      <c r="H33" s="61">
        <v>2257</v>
      </c>
      <c r="I33" s="61">
        <v>0</v>
      </c>
    </row>
    <row r="34" spans="2:12" s="51" customFormat="1" ht="18.75" customHeight="1">
      <c r="B34" s="39" t="s">
        <v>17</v>
      </c>
      <c r="C34" s="65" t="s">
        <v>18</v>
      </c>
      <c r="D34" s="35">
        <f t="shared" si="7"/>
        <v>395</v>
      </c>
      <c r="E34" s="60"/>
      <c r="F34" s="60">
        <f>F36+F38</f>
        <v>0</v>
      </c>
      <c r="G34" s="80">
        <f>G36+G38</f>
        <v>395</v>
      </c>
      <c r="H34" s="80">
        <f>H36+H38</f>
        <v>0</v>
      </c>
      <c r="I34" s="80">
        <f>I36+I38</f>
        <v>0</v>
      </c>
    </row>
    <row r="35" spans="2:12" s="51" customFormat="1" ht="24" customHeight="1">
      <c r="B35" s="59" t="s">
        <v>39</v>
      </c>
      <c r="C35" s="65" t="s">
        <v>18</v>
      </c>
      <c r="D35" s="35">
        <f t="shared" si="7"/>
        <v>367</v>
      </c>
      <c r="E35" s="60"/>
      <c r="F35" s="60">
        <f t="shared" ref="F35:I36" si="13">F36</f>
        <v>0</v>
      </c>
      <c r="G35" s="80">
        <f t="shared" si="13"/>
        <v>367</v>
      </c>
      <c r="H35" s="80">
        <f t="shared" si="13"/>
        <v>0</v>
      </c>
      <c r="I35" s="80">
        <f t="shared" si="13"/>
        <v>0</v>
      </c>
    </row>
    <row r="36" spans="2:12" s="51" customFormat="1" ht="24.75" customHeight="1">
      <c r="B36" s="17" t="s">
        <v>10</v>
      </c>
      <c r="C36" s="18"/>
      <c r="D36" s="35">
        <f t="shared" si="7"/>
        <v>367</v>
      </c>
      <c r="E36" s="60"/>
      <c r="F36" s="60">
        <f t="shared" si="13"/>
        <v>0</v>
      </c>
      <c r="G36" s="61">
        <f t="shared" si="13"/>
        <v>367</v>
      </c>
      <c r="H36" s="61">
        <f t="shared" si="13"/>
        <v>0</v>
      </c>
      <c r="I36" s="61">
        <f t="shared" si="13"/>
        <v>0</v>
      </c>
    </row>
    <row r="37" spans="2:12" s="51" customFormat="1" ht="21.75" customHeight="1">
      <c r="B37" s="19" t="s">
        <v>19</v>
      </c>
      <c r="C37" s="18" t="s">
        <v>20</v>
      </c>
      <c r="D37" s="35">
        <f t="shared" si="7"/>
        <v>367</v>
      </c>
      <c r="E37" s="60"/>
      <c r="F37" s="60"/>
      <c r="G37" s="61">
        <v>367</v>
      </c>
      <c r="H37" s="61">
        <v>0</v>
      </c>
      <c r="I37" s="61">
        <v>0</v>
      </c>
    </row>
    <row r="38" spans="2:12" s="51" customFormat="1" ht="20.25" customHeight="1">
      <c r="B38" s="59" t="s">
        <v>44</v>
      </c>
      <c r="C38" s="65" t="s">
        <v>18</v>
      </c>
      <c r="D38" s="35">
        <f t="shared" si="7"/>
        <v>28</v>
      </c>
      <c r="E38" s="62"/>
      <c r="F38" s="63">
        <f t="shared" ref="F38:I39" si="14">F39</f>
        <v>0</v>
      </c>
      <c r="G38" s="80">
        <f t="shared" si="14"/>
        <v>28</v>
      </c>
      <c r="H38" s="80">
        <f t="shared" si="14"/>
        <v>0</v>
      </c>
      <c r="I38" s="80">
        <f t="shared" si="14"/>
        <v>0</v>
      </c>
    </row>
    <row r="39" spans="2:12" s="51" customFormat="1" ht="21.75" customHeight="1">
      <c r="B39" s="17" t="s">
        <v>10</v>
      </c>
      <c r="C39" s="18"/>
      <c r="D39" s="35">
        <f t="shared" si="7"/>
        <v>28</v>
      </c>
      <c r="E39" s="60"/>
      <c r="F39" s="60">
        <f t="shared" si="14"/>
        <v>0</v>
      </c>
      <c r="G39" s="61">
        <f t="shared" si="14"/>
        <v>28</v>
      </c>
      <c r="H39" s="61">
        <f t="shared" si="14"/>
        <v>0</v>
      </c>
      <c r="I39" s="61">
        <f t="shared" si="14"/>
        <v>0</v>
      </c>
    </row>
    <row r="40" spans="2:12" s="51" customFormat="1" ht="21.75" customHeight="1">
      <c r="B40" s="19" t="s">
        <v>19</v>
      </c>
      <c r="C40" s="18" t="s">
        <v>20</v>
      </c>
      <c r="D40" s="35">
        <f t="shared" si="7"/>
        <v>28</v>
      </c>
      <c r="E40" s="60"/>
      <c r="F40" s="60"/>
      <c r="G40" s="61">
        <v>28</v>
      </c>
      <c r="H40" s="61">
        <v>0</v>
      </c>
      <c r="I40" s="61">
        <v>0</v>
      </c>
    </row>
    <row r="41" spans="2:12" s="51" customFormat="1" ht="23.25" customHeight="1">
      <c r="B41" s="24" t="s">
        <v>12</v>
      </c>
      <c r="C41" s="22">
        <v>68.02</v>
      </c>
      <c r="D41" s="35">
        <f t="shared" si="7"/>
        <v>1931.5</v>
      </c>
      <c r="E41" s="70"/>
      <c r="F41" s="70">
        <f>F42</f>
        <v>0</v>
      </c>
      <c r="G41" s="78">
        <f>G42+G45</f>
        <v>361.9</v>
      </c>
      <c r="H41" s="78">
        <f t="shared" ref="H41:I41" si="15">H42+H45</f>
        <v>1569.6000000000001</v>
      </c>
      <c r="I41" s="78">
        <f t="shared" si="15"/>
        <v>774.5</v>
      </c>
    </row>
    <row r="42" spans="2:12" s="51" customFormat="1" ht="26.25">
      <c r="B42" s="82" t="s">
        <v>21</v>
      </c>
      <c r="C42" s="16" t="s">
        <v>32</v>
      </c>
      <c r="D42" s="74">
        <f t="shared" si="7"/>
        <v>94</v>
      </c>
      <c r="E42" s="75"/>
      <c r="F42" s="75">
        <f t="shared" ref="F42:I43" si="16">F43</f>
        <v>0</v>
      </c>
      <c r="G42" s="83">
        <f t="shared" si="16"/>
        <v>94</v>
      </c>
      <c r="H42" s="83">
        <f t="shared" si="16"/>
        <v>0</v>
      </c>
      <c r="I42" s="83">
        <f t="shared" si="16"/>
        <v>0</v>
      </c>
    </row>
    <row r="43" spans="2:12" s="51" customFormat="1">
      <c r="B43" s="17" t="s">
        <v>10</v>
      </c>
      <c r="C43" s="18"/>
      <c r="D43" s="35">
        <f t="shared" si="7"/>
        <v>94</v>
      </c>
      <c r="E43" s="60"/>
      <c r="F43" s="60">
        <f t="shared" si="16"/>
        <v>0</v>
      </c>
      <c r="G43" s="61">
        <f t="shared" si="16"/>
        <v>94</v>
      </c>
      <c r="H43" s="61">
        <f t="shared" si="16"/>
        <v>0</v>
      </c>
      <c r="I43" s="61">
        <f t="shared" si="16"/>
        <v>0</v>
      </c>
    </row>
    <row r="44" spans="2:12" s="51" customFormat="1" ht="15.75" customHeight="1">
      <c r="B44" s="19" t="s">
        <v>38</v>
      </c>
      <c r="C44" s="18">
        <v>70</v>
      </c>
      <c r="D44" s="35">
        <f t="shared" si="7"/>
        <v>94</v>
      </c>
      <c r="E44" s="60"/>
      <c r="F44" s="60"/>
      <c r="G44" s="61">
        <v>94</v>
      </c>
      <c r="H44" s="61">
        <v>0</v>
      </c>
      <c r="I44" s="61">
        <v>0</v>
      </c>
    </row>
    <row r="45" spans="2:12" s="51" customFormat="1" ht="32.25" customHeight="1">
      <c r="B45" s="82" t="s">
        <v>54</v>
      </c>
      <c r="C45" s="16" t="s">
        <v>32</v>
      </c>
      <c r="D45" s="35">
        <f t="shared" si="7"/>
        <v>1837.5</v>
      </c>
      <c r="E45" s="73"/>
      <c r="F45" s="73"/>
      <c r="G45" s="81">
        <f>G46</f>
        <v>267.89999999999998</v>
      </c>
      <c r="H45" s="81">
        <f t="shared" ref="H45:I45" si="17">H46</f>
        <v>1569.6000000000001</v>
      </c>
      <c r="I45" s="81">
        <f t="shared" si="17"/>
        <v>774.5</v>
      </c>
    </row>
    <row r="46" spans="2:12" s="51" customFormat="1" ht="15.75" customHeight="1">
      <c r="B46" s="17" t="s">
        <v>10</v>
      </c>
      <c r="C46" s="18"/>
      <c r="D46" s="35">
        <f t="shared" si="7"/>
        <v>1837.5</v>
      </c>
      <c r="E46" s="60"/>
      <c r="F46" s="60"/>
      <c r="G46" s="61">
        <f>G47+G51</f>
        <v>267.89999999999998</v>
      </c>
      <c r="H46" s="61">
        <f>H47+H51</f>
        <v>1569.6000000000001</v>
      </c>
      <c r="I46" s="61">
        <f>I47+I51</f>
        <v>774.5</v>
      </c>
    </row>
    <row r="47" spans="2:12" s="51" customFormat="1" ht="53.25" customHeight="1">
      <c r="B47" s="77" t="s">
        <v>74</v>
      </c>
      <c r="C47" s="65">
        <v>60</v>
      </c>
      <c r="D47" s="35">
        <f t="shared" si="7"/>
        <v>912.60000000000014</v>
      </c>
      <c r="E47" s="60"/>
      <c r="F47" s="60"/>
      <c r="G47" s="111">
        <f>G48+G49+G50</f>
        <v>58.2</v>
      </c>
      <c r="H47" s="111">
        <f t="shared" ref="H47:I47" si="18">H48+H49+H50</f>
        <v>854.40000000000009</v>
      </c>
      <c r="I47" s="111">
        <f t="shared" si="18"/>
        <v>387.2</v>
      </c>
      <c r="L47" s="79"/>
    </row>
    <row r="48" spans="2:12" s="51" customFormat="1" ht="15.75" customHeight="1">
      <c r="B48" s="19" t="s">
        <v>57</v>
      </c>
      <c r="C48" s="18" t="s">
        <v>64</v>
      </c>
      <c r="D48" s="35">
        <f t="shared" si="7"/>
        <v>767.5</v>
      </c>
      <c r="E48" s="60"/>
      <c r="F48" s="60"/>
      <c r="G48" s="61">
        <v>48.9</v>
      </c>
      <c r="H48" s="61">
        <v>718.6</v>
      </c>
      <c r="I48" s="61">
        <v>325.3</v>
      </c>
    </row>
    <row r="49" spans="2:12" s="51" customFormat="1" ht="15.75" hidden="1" customHeight="1">
      <c r="B49" s="19" t="s">
        <v>59</v>
      </c>
      <c r="C49" s="18" t="s">
        <v>41</v>
      </c>
      <c r="D49" s="35">
        <f t="shared" si="7"/>
        <v>0</v>
      </c>
      <c r="E49" s="60"/>
      <c r="F49" s="60"/>
      <c r="G49" s="61">
        <v>0</v>
      </c>
      <c r="H49" s="61">
        <v>0</v>
      </c>
      <c r="I49" s="61">
        <v>0</v>
      </c>
    </row>
    <row r="50" spans="2:12" s="51" customFormat="1" ht="15.75" customHeight="1">
      <c r="B50" s="19" t="s">
        <v>61</v>
      </c>
      <c r="C50" s="18" t="s">
        <v>65</v>
      </c>
      <c r="D50" s="35">
        <f t="shared" si="7"/>
        <v>145.10000000000002</v>
      </c>
      <c r="E50" s="60"/>
      <c r="F50" s="60"/>
      <c r="G50" s="61">
        <v>9.3000000000000007</v>
      </c>
      <c r="H50" s="61">
        <v>135.80000000000001</v>
      </c>
      <c r="I50" s="61">
        <v>61.9</v>
      </c>
    </row>
    <row r="51" spans="2:12" s="51" customFormat="1" ht="56.25" customHeight="1">
      <c r="B51" s="77" t="s">
        <v>75</v>
      </c>
      <c r="C51" s="65">
        <v>60</v>
      </c>
      <c r="D51" s="35">
        <f t="shared" si="7"/>
        <v>924.90000000000009</v>
      </c>
      <c r="E51" s="60"/>
      <c r="F51" s="60"/>
      <c r="G51" s="111">
        <f>G52+G53+G54</f>
        <v>209.7</v>
      </c>
      <c r="H51" s="111">
        <f t="shared" ref="H51:I51" si="19">H52+H53+H54</f>
        <v>715.2</v>
      </c>
      <c r="I51" s="111">
        <f t="shared" si="19"/>
        <v>387.29999999999995</v>
      </c>
      <c r="L51" s="79"/>
    </row>
    <row r="52" spans="2:12" s="51" customFormat="1" ht="15.75" customHeight="1">
      <c r="B52" s="19" t="s">
        <v>57</v>
      </c>
      <c r="C52" s="18" t="s">
        <v>64</v>
      </c>
      <c r="D52" s="35">
        <f t="shared" si="7"/>
        <v>777.2</v>
      </c>
      <c r="E52" s="60"/>
      <c r="F52" s="60"/>
      <c r="G52" s="61">
        <v>176.2</v>
      </c>
      <c r="H52" s="85">
        <v>601</v>
      </c>
      <c r="I52" s="61">
        <v>325.39999999999998</v>
      </c>
    </row>
    <row r="53" spans="2:12" s="51" customFormat="1" ht="15.75" hidden="1" customHeight="1">
      <c r="B53" s="19" t="s">
        <v>59</v>
      </c>
      <c r="C53" s="18" t="s">
        <v>41</v>
      </c>
      <c r="D53" s="35">
        <f t="shared" si="7"/>
        <v>0</v>
      </c>
      <c r="E53" s="60"/>
      <c r="F53" s="60"/>
      <c r="G53" s="61">
        <v>0</v>
      </c>
      <c r="H53" s="61">
        <v>0</v>
      </c>
      <c r="I53" s="61">
        <v>0</v>
      </c>
    </row>
    <row r="54" spans="2:12" s="51" customFormat="1" ht="15.75" customHeight="1">
      <c r="B54" s="19" t="s">
        <v>61</v>
      </c>
      <c r="C54" s="18" t="s">
        <v>65</v>
      </c>
      <c r="D54" s="35">
        <f t="shared" si="7"/>
        <v>147.69999999999999</v>
      </c>
      <c r="E54" s="60"/>
      <c r="F54" s="60"/>
      <c r="G54" s="61">
        <v>33.5</v>
      </c>
      <c r="H54" s="61">
        <v>114.2</v>
      </c>
      <c r="I54" s="61">
        <v>61.9</v>
      </c>
    </row>
    <row r="55" spans="2:12" s="51" customFormat="1">
      <c r="B55" s="24" t="s">
        <v>35</v>
      </c>
      <c r="C55" s="22">
        <v>84.02</v>
      </c>
      <c r="D55" s="35">
        <f t="shared" si="7"/>
        <v>1700</v>
      </c>
      <c r="E55" s="60"/>
      <c r="F55" s="60">
        <f>F56</f>
        <v>0</v>
      </c>
      <c r="G55" s="66">
        <f t="shared" ref="G55:I55" si="20">G56</f>
        <v>1700</v>
      </c>
      <c r="H55" s="66">
        <f t="shared" si="20"/>
        <v>0</v>
      </c>
      <c r="I55" s="66">
        <f t="shared" si="20"/>
        <v>0</v>
      </c>
    </row>
    <row r="56" spans="2:12" s="51" customFormat="1">
      <c r="B56" s="53" t="s">
        <v>36</v>
      </c>
      <c r="C56" s="16" t="s">
        <v>37</v>
      </c>
      <c r="D56" s="35">
        <f t="shared" si="7"/>
        <v>1700</v>
      </c>
      <c r="E56" s="60"/>
      <c r="F56" s="60">
        <f>F57</f>
        <v>0</v>
      </c>
      <c r="G56" s="84">
        <f t="shared" ref="G56:I56" si="21">G57</f>
        <v>1700</v>
      </c>
      <c r="H56" s="84">
        <f t="shared" si="21"/>
        <v>0</v>
      </c>
      <c r="I56" s="84">
        <f t="shared" si="21"/>
        <v>0</v>
      </c>
    </row>
    <row r="57" spans="2:12" s="51" customFormat="1">
      <c r="B57" s="17" t="s">
        <v>10</v>
      </c>
      <c r="C57" s="54"/>
      <c r="D57" s="35">
        <f t="shared" si="7"/>
        <v>1700</v>
      </c>
      <c r="E57" s="60"/>
      <c r="F57" s="60">
        <f>F58</f>
        <v>0</v>
      </c>
      <c r="G57" s="60">
        <f t="shared" ref="G57:I57" si="22">G58</f>
        <v>1700</v>
      </c>
      <c r="H57" s="60">
        <f t="shared" si="22"/>
        <v>0</v>
      </c>
      <c r="I57" s="60">
        <f t="shared" si="22"/>
        <v>0</v>
      </c>
    </row>
    <row r="58" spans="2:12" s="51" customFormat="1">
      <c r="B58" s="19" t="s">
        <v>38</v>
      </c>
      <c r="C58" s="18">
        <v>70</v>
      </c>
      <c r="D58" s="35">
        <f t="shared" si="7"/>
        <v>1700</v>
      </c>
      <c r="E58" s="60"/>
      <c r="F58" s="60"/>
      <c r="G58" s="61">
        <v>1700</v>
      </c>
      <c r="H58" s="61">
        <v>0</v>
      </c>
      <c r="I58" s="61">
        <v>0</v>
      </c>
    </row>
    <row r="59" spans="2:12">
      <c r="B59" s="19" t="s">
        <v>22</v>
      </c>
      <c r="C59" s="18"/>
      <c r="D59" s="35">
        <f t="shared" si="7"/>
        <v>-2431</v>
      </c>
      <c r="E59" s="60"/>
      <c r="F59" s="60">
        <f>F13-F21</f>
        <v>0</v>
      </c>
      <c r="G59" s="61">
        <f>G13-G21</f>
        <v>-2431</v>
      </c>
      <c r="H59" s="61">
        <f>H13-H21</f>
        <v>0</v>
      </c>
      <c r="I59" s="61">
        <f>I13-I21</f>
        <v>0</v>
      </c>
    </row>
    <row r="60" spans="2:12">
      <c r="B60" s="36"/>
      <c r="C60" s="37"/>
      <c r="D60" s="50"/>
      <c r="E60" s="107"/>
      <c r="F60" s="107"/>
      <c r="G60" s="92"/>
      <c r="H60" s="92"/>
      <c r="I60" s="92"/>
    </row>
    <row r="61" spans="2:12">
      <c r="B61" s="36"/>
      <c r="C61" s="37"/>
      <c r="D61" s="50"/>
      <c r="E61" s="107"/>
      <c r="F61" s="107"/>
      <c r="G61" s="92"/>
      <c r="H61" s="92"/>
      <c r="I61" s="92"/>
    </row>
    <row r="62" spans="2:12">
      <c r="B62" s="36"/>
      <c r="C62" s="37"/>
      <c r="D62" s="50"/>
      <c r="E62" s="107"/>
      <c r="F62" s="107"/>
      <c r="G62" s="92"/>
      <c r="H62" s="92"/>
      <c r="I62" s="92"/>
    </row>
    <row r="63" spans="2:12">
      <c r="B63" s="91"/>
      <c r="C63" s="91"/>
      <c r="D63" s="91"/>
      <c r="E63" s="91"/>
      <c r="F63" s="91"/>
      <c r="G63" s="92"/>
      <c r="H63" s="92"/>
      <c r="I63" s="92"/>
    </row>
    <row r="64" spans="2:12">
      <c r="B64" s="26" t="s">
        <v>13</v>
      </c>
      <c r="C64" s="30">
        <f>C65</f>
        <v>2431</v>
      </c>
      <c r="D64" s="20"/>
      <c r="E64" s="20"/>
      <c r="F64" s="20"/>
      <c r="G64" s="92"/>
      <c r="H64" s="92"/>
      <c r="I64" s="92"/>
    </row>
    <row r="65" spans="2:9">
      <c r="B65" s="27" t="s">
        <v>14</v>
      </c>
      <c r="C65" s="29">
        <f>C66+C69+C77+C80</f>
        <v>2431</v>
      </c>
      <c r="D65" s="21"/>
      <c r="E65" s="21"/>
      <c r="F65" s="21"/>
      <c r="G65" s="92"/>
      <c r="H65" s="92"/>
      <c r="I65" s="92"/>
    </row>
    <row r="66" spans="2:9">
      <c r="B66" s="28" t="s">
        <v>40</v>
      </c>
      <c r="C66" s="31">
        <f>C67</f>
        <v>242</v>
      </c>
      <c r="D66" s="20"/>
      <c r="E66" s="20"/>
      <c r="F66" s="20"/>
      <c r="G66" s="92"/>
      <c r="H66" s="92"/>
      <c r="I66" s="92"/>
    </row>
    <row r="67" spans="2:9" ht="31.5" customHeight="1">
      <c r="B67" s="108" t="s">
        <v>42</v>
      </c>
      <c r="C67" s="29">
        <f>C68</f>
        <v>242</v>
      </c>
      <c r="D67" s="21"/>
      <c r="E67" s="21"/>
      <c r="F67" s="21"/>
      <c r="G67" s="92"/>
      <c r="H67" s="92"/>
      <c r="I67" s="92"/>
    </row>
    <row r="68" spans="2:9" ht="15.75">
      <c r="B68" s="109" t="s">
        <v>69</v>
      </c>
      <c r="C68" s="29">
        <v>242</v>
      </c>
      <c r="D68" s="21"/>
      <c r="E68" s="21"/>
      <c r="F68" s="21"/>
      <c r="G68" s="92"/>
      <c r="H68" s="92"/>
      <c r="I68" s="92"/>
    </row>
    <row r="69" spans="2:9" ht="19.5" customHeight="1">
      <c r="B69" s="28" t="s">
        <v>15</v>
      </c>
      <c r="C69" s="67">
        <f>C70+C74</f>
        <v>395</v>
      </c>
      <c r="D69" s="21"/>
      <c r="E69" s="21"/>
      <c r="F69" s="21"/>
      <c r="G69" s="92"/>
      <c r="H69" s="92"/>
      <c r="I69" s="92"/>
    </row>
    <row r="70" spans="2:9">
      <c r="B70" s="46" t="s">
        <v>39</v>
      </c>
      <c r="C70" s="68">
        <f>C71</f>
        <v>367</v>
      </c>
      <c r="D70" s="21"/>
      <c r="E70" s="21"/>
      <c r="F70" s="21"/>
      <c r="G70" s="92"/>
      <c r="H70" s="92"/>
      <c r="I70" s="92"/>
    </row>
    <row r="71" spans="2:9" ht="26.25">
      <c r="B71" s="49" t="s">
        <v>31</v>
      </c>
      <c r="C71" s="29">
        <f>C72+C73</f>
        <v>367</v>
      </c>
      <c r="D71" s="21"/>
      <c r="E71" s="21"/>
      <c r="F71" s="21"/>
      <c r="G71" s="92"/>
      <c r="H71" s="92"/>
      <c r="I71" s="92"/>
    </row>
    <row r="72" spans="2:9">
      <c r="B72" s="49" t="s">
        <v>50</v>
      </c>
      <c r="C72" s="29">
        <v>116</v>
      </c>
      <c r="D72" s="21"/>
      <c r="E72" s="21"/>
      <c r="F72" s="21"/>
      <c r="G72" s="92"/>
      <c r="H72" s="92"/>
      <c r="I72" s="92"/>
    </row>
    <row r="73" spans="2:9">
      <c r="B73" s="49" t="s">
        <v>51</v>
      </c>
      <c r="C73" s="29">
        <v>251</v>
      </c>
      <c r="D73" s="21"/>
      <c r="E73" s="21"/>
      <c r="F73" s="21"/>
      <c r="G73" s="92"/>
      <c r="H73" s="92"/>
      <c r="I73" s="92"/>
    </row>
    <row r="74" spans="2:9">
      <c r="B74" s="46" t="s">
        <v>44</v>
      </c>
      <c r="C74" s="29">
        <f>C75</f>
        <v>28</v>
      </c>
      <c r="D74" s="21"/>
      <c r="E74" s="21"/>
      <c r="F74" s="21"/>
      <c r="G74" s="92"/>
      <c r="H74" s="92"/>
      <c r="I74" s="92"/>
    </row>
    <row r="75" spans="2:9">
      <c r="B75" s="49" t="s">
        <v>76</v>
      </c>
      <c r="C75" s="90">
        <f>C76</f>
        <v>28</v>
      </c>
      <c r="D75" s="91"/>
      <c r="E75" s="91"/>
      <c r="F75" s="91"/>
      <c r="G75" s="92"/>
      <c r="H75" s="92"/>
      <c r="I75" s="92"/>
    </row>
    <row r="76" spans="2:9" ht="26.25">
      <c r="B76" s="49" t="s">
        <v>52</v>
      </c>
      <c r="C76" s="90">
        <v>28</v>
      </c>
      <c r="D76" s="91"/>
      <c r="E76" s="91"/>
      <c r="F76" s="91"/>
      <c r="G76" s="92"/>
      <c r="H76" s="92"/>
      <c r="I76" s="92"/>
    </row>
    <row r="77" spans="2:9">
      <c r="B77" s="69" t="s">
        <v>12</v>
      </c>
      <c r="C77" s="89">
        <f>C78</f>
        <v>94</v>
      </c>
      <c r="D77" s="91"/>
      <c r="E77" s="91"/>
      <c r="F77" s="91"/>
      <c r="G77" s="92"/>
      <c r="H77" s="92"/>
      <c r="I77" s="92"/>
    </row>
    <row r="78" spans="2:9" ht="30.75" customHeight="1">
      <c r="B78" s="72" t="s">
        <v>21</v>
      </c>
      <c r="C78" s="90">
        <f>C79</f>
        <v>94</v>
      </c>
      <c r="D78" s="91"/>
      <c r="E78" s="91"/>
      <c r="F78" s="91"/>
      <c r="G78" s="92"/>
      <c r="H78" s="92"/>
      <c r="I78" s="92"/>
    </row>
    <row r="79" spans="2:9">
      <c r="B79" s="71" t="s">
        <v>49</v>
      </c>
      <c r="C79" s="90">
        <v>94</v>
      </c>
      <c r="D79" s="91"/>
      <c r="E79" s="91"/>
      <c r="F79" s="91"/>
      <c r="G79" s="92"/>
      <c r="H79" s="92"/>
      <c r="I79" s="92"/>
    </row>
    <row r="80" spans="2:9">
      <c r="B80" s="69" t="s">
        <v>35</v>
      </c>
      <c r="C80" s="89">
        <f>C81</f>
        <v>1700</v>
      </c>
      <c r="D80" s="91"/>
      <c r="E80" s="91"/>
      <c r="F80" s="91"/>
      <c r="G80" s="92"/>
      <c r="H80" s="92"/>
      <c r="I80" s="92"/>
    </row>
    <row r="81" spans="2:9" ht="36" customHeight="1">
      <c r="B81" s="110" t="s">
        <v>48</v>
      </c>
      <c r="C81" s="90">
        <v>1700</v>
      </c>
      <c r="D81" s="91"/>
      <c r="E81" s="91"/>
      <c r="F81" s="91"/>
      <c r="G81" s="92"/>
      <c r="H81" s="92"/>
      <c r="I81" s="92"/>
    </row>
  </sheetData>
  <mergeCells count="13">
    <mergeCell ref="A10:A11"/>
    <mergeCell ref="A5:F5"/>
    <mergeCell ref="A6:F6"/>
    <mergeCell ref="F9:F11"/>
    <mergeCell ref="C9:C11"/>
    <mergeCell ref="B9:B11"/>
    <mergeCell ref="E9:E10"/>
    <mergeCell ref="I9:I10"/>
    <mergeCell ref="G9:G10"/>
    <mergeCell ref="H9:H10"/>
    <mergeCell ref="B2:C2"/>
    <mergeCell ref="B7:D7"/>
    <mergeCell ref="D9:D10"/>
  </mergeCells>
  <pageMargins left="0.47244094488188981" right="0.51181102362204722" top="0.43307086614173229" bottom="0.5118110236220472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A1</vt:lpstr>
      <vt:lpstr>'A1'!Print_Titles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danielab</cp:lastModifiedBy>
  <cp:lastPrinted>2023-06-21T08:10:50Z</cp:lastPrinted>
  <dcterms:created xsi:type="dcterms:W3CDTF">2020-09-07T10:07:37Z</dcterms:created>
  <dcterms:modified xsi:type="dcterms:W3CDTF">2023-06-21T11:24:00Z</dcterms:modified>
</cp:coreProperties>
</file>